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ncy.moreno\Documents\IDRD\2025\derechos de petición\proposicion 375\anexos finales\"/>
    </mc:Choice>
  </mc:AlternateContent>
  <xr:revisionPtr revIDLastSave="0" documentId="8_{1AB3D4E4-E9C9-4B65-9DFE-91B7A8B6B34B}" xr6:coauthVersionLast="47" xr6:coauthVersionMax="47" xr10:uidLastSave="{00000000-0000-0000-0000-000000000000}"/>
  <bookViews>
    <workbookView xWindow="-120" yWindow="-120" windowWidth="25440" windowHeight="15390" xr2:uid="{6E728392-2720-4CA3-98B5-EC7F7C0571D8}"/>
  </bookViews>
  <sheets>
    <sheet name="Ejec. Rentas e ingr" sheetId="1" r:id="rId1"/>
  </sheets>
  <externalReferences>
    <externalReference r:id="rId2"/>
  </externalReferences>
  <definedNames>
    <definedName name="_xlnm.Print_Area" localSheetId="0">'Ejec. Rentas e ingr'!$C$1:$V$41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9" i="1" l="1"/>
  <c r="W25" i="1"/>
  <c r="W22" i="1"/>
  <c r="W41" i="1" s="1"/>
  <c r="W15" i="1"/>
  <c r="U41" i="1"/>
  <c r="U39" i="1"/>
  <c r="U33" i="1"/>
  <c r="U25" i="1"/>
  <c r="U22" i="1"/>
  <c r="U15" i="1"/>
  <c r="S33" i="1"/>
  <c r="S25" i="1"/>
  <c r="S39" i="1"/>
  <c r="S22" i="1"/>
  <c r="S15" i="1"/>
  <c r="Q33" i="1"/>
  <c r="Q41" i="1" s="1"/>
  <c r="Q25" i="1"/>
  <c r="Q22" i="1"/>
  <c r="Q15" i="1"/>
  <c r="O39" i="1"/>
  <c r="O33" i="1"/>
  <c r="O22" i="1"/>
  <c r="O15" i="1"/>
  <c r="O41" i="1" s="1"/>
  <c r="M39" i="1"/>
  <c r="M33" i="1"/>
  <c r="M25" i="1"/>
  <c r="M22" i="1"/>
  <c r="M15" i="1"/>
  <c r="M41" i="1" s="1"/>
  <c r="M45" i="1" s="1"/>
  <c r="K33" i="1"/>
  <c r="K39" i="1"/>
  <c r="K25" i="1"/>
  <c r="K22" i="1"/>
  <c r="K15" i="1"/>
  <c r="I39" i="1"/>
  <c r="I33" i="1"/>
  <c r="I25" i="1"/>
  <c r="I22" i="1"/>
  <c r="I15" i="1"/>
  <c r="G33" i="1"/>
  <c r="G22" i="1"/>
  <c r="G39" i="1"/>
  <c r="G25" i="1"/>
  <c r="G15" i="1"/>
  <c r="E22" i="1"/>
  <c r="E25" i="1"/>
  <c r="E33" i="1"/>
  <c r="E39" i="1"/>
  <c r="E15" i="1"/>
  <c r="K41" i="1" l="1"/>
  <c r="S41" i="1"/>
  <c r="I41" i="1"/>
  <c r="G41" i="1"/>
  <c r="E41" i="1"/>
  <c r="P22" i="1" l="1"/>
  <c r="R22" i="1"/>
  <c r="T22" i="1"/>
  <c r="F39" i="1"/>
  <c r="H39" i="1"/>
  <c r="J39" i="1"/>
  <c r="L39" i="1"/>
  <c r="N39" i="1"/>
  <c r="P39" i="1"/>
  <c r="R39" i="1"/>
  <c r="T39" i="1"/>
  <c r="V39" i="1"/>
  <c r="D39" i="1"/>
  <c r="F33" i="1"/>
  <c r="H33" i="1"/>
  <c r="J33" i="1"/>
  <c r="L33" i="1"/>
  <c r="N33" i="1"/>
  <c r="P33" i="1"/>
  <c r="R33" i="1"/>
  <c r="T33" i="1"/>
  <c r="V33" i="1"/>
  <c r="D33" i="1"/>
  <c r="F15" i="1"/>
  <c r="F22" i="1" s="1"/>
  <c r="H15" i="1"/>
  <c r="H22" i="1" s="1"/>
  <c r="J15" i="1"/>
  <c r="L15" i="1"/>
  <c r="N15" i="1"/>
  <c r="N22" i="1" s="1"/>
  <c r="P15" i="1"/>
  <c r="R15" i="1"/>
  <c r="T15" i="1"/>
  <c r="V15" i="1"/>
  <c r="V22" i="1" s="1"/>
  <c r="D15" i="1"/>
  <c r="D22" i="1" s="1"/>
  <c r="J22" i="1"/>
  <c r="L22" i="1"/>
  <c r="F25" i="1" l="1"/>
  <c r="H25" i="1"/>
  <c r="J25" i="1"/>
  <c r="L25" i="1"/>
  <c r="N25" i="1"/>
  <c r="P25" i="1"/>
  <c r="R25" i="1"/>
  <c r="T25" i="1"/>
  <c r="V25" i="1"/>
  <c r="D25" i="1"/>
  <c r="D41" i="1" s="1"/>
  <c r="P41" i="1"/>
  <c r="R41" i="1" l="1"/>
  <c r="H41" i="1"/>
  <c r="T41" i="1"/>
  <c r="J41" i="1"/>
  <c r="F41" i="1"/>
  <c r="V41" i="1"/>
  <c r="N41" i="1"/>
  <c r="L41" i="1"/>
</calcChain>
</file>

<file path=xl/sharedStrings.xml><?xml version="1.0" encoding="utf-8"?>
<sst xmlns="http://schemas.openxmlformats.org/spreadsheetml/2006/main" count="60" uniqueCount="44">
  <si>
    <t>FUENTE</t>
  </si>
  <si>
    <t>Sistema general de participaciones -SGP-</t>
  </si>
  <si>
    <t>IVA cedido de licores</t>
  </si>
  <si>
    <t>PRESUPUESTO DE RENTAS E INGRESOS</t>
  </si>
  <si>
    <t>INSTITUTO DISTRITAL DE RECREACION Y DEPORTE</t>
  </si>
  <si>
    <t>IVA telefonia movil</t>
  </si>
  <si>
    <t>Participación Impuesto a los Cigarrillos Nacionales</t>
  </si>
  <si>
    <t>Total SGP</t>
  </si>
  <si>
    <t>Total IVA cedido licores</t>
  </si>
  <si>
    <t>Impuesto a los Cigarrillos Extranjeros</t>
  </si>
  <si>
    <t>Total cigarrillos</t>
  </si>
  <si>
    <t>Total IVA  telefonia movil</t>
  </si>
  <si>
    <t>GRAN TOTAL</t>
  </si>
  <si>
    <t>Transferencias Corrientes no clasificadas en otro numeral Rentistico</t>
  </si>
  <si>
    <t xml:space="preserve">Total Espectaculos </t>
  </si>
  <si>
    <t>Recursos de Balance Impuesto Consumo Cigarrillos Nacionales</t>
  </si>
  <si>
    <t>Recursos de Balance Impuesto Consumo Cigarrillos</t>
  </si>
  <si>
    <t>Participacione sConsumo de cigarrillos</t>
  </si>
  <si>
    <t>Participaciones Espectaculos publicos(participacion jundeportes)</t>
  </si>
  <si>
    <t>PAS - SGP Propósito General Deporte</t>
  </si>
  <si>
    <t>RB SGP Propósito General Deporte y Recreación</t>
  </si>
  <si>
    <t>PCC IVA Cedido de Licores (Ley 788/2002)</t>
  </si>
  <si>
    <t>PCC Consumo Cigarrillos Extranjeros</t>
  </si>
  <si>
    <t>PAS Consumo de Cigarrillos Extranjeros</t>
  </si>
  <si>
    <t>VA-Espectáculos Publicos para el Deporte SSF (Antes FPYEP)</t>
  </si>
  <si>
    <t>RB-Espectáculos Publicos para el Deporte SSF (Antes FPYEP</t>
  </si>
  <si>
    <t>PAS - IVA Cedido Licores (ley 788 de 2002)</t>
  </si>
  <si>
    <t>RF-Espectáculos Publicos para el Deporte SSF (Antes FPYEP)</t>
  </si>
  <si>
    <t>RB SGP Propósito General</t>
  </si>
  <si>
    <t>RF SGP Propósito General</t>
  </si>
  <si>
    <t>RF-SGP Propósito General Deporte y Recreación</t>
  </si>
  <si>
    <t>RB-RF SGP Propósito General</t>
  </si>
  <si>
    <t>RB-RF SGP Propósito General-Deporte y Recreación</t>
  </si>
  <si>
    <t>RB IVA Cedido de Licores</t>
  </si>
  <si>
    <t>Reaforo IVA cedido de Licores</t>
  </si>
  <si>
    <t>RB-Reaforo SGP-Proposito General</t>
  </si>
  <si>
    <t>RB Reafor IVA cedido de Licores</t>
  </si>
  <si>
    <t>cifras en pesos</t>
  </si>
  <si>
    <t>Fuente: Área de Presupuesto - Subdirección Administrativa y Financiera</t>
  </si>
  <si>
    <t>RB IVA Telefonía Móvil</t>
  </si>
  <si>
    <t>Programado</t>
  </si>
  <si>
    <t>Recaudo Acumuldo</t>
  </si>
  <si>
    <t>Recaudo acumulado</t>
  </si>
  <si>
    <t xml:space="preserve">Recaudo acumulado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</si>
</sst>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3" fontId="2" fillId="0" borderId="1" xfId="0" applyNumberFormat="1" applyFont="1" applyBorder="1"/>
    <xf numFmtId="0" fontId="4" fillId="2" borderId="0" xfId="0" applyFont="1" applyFill="1" applyAlignment="1">
      <alignment horizontal="center" vertical="center"/>
    </xf>
    <xf numFmtId="0" fontId="6" fillId="0" borderId="0" xfId="0" applyFont="1"/>
    <xf numFmtId="0" fontId="7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8" fillId="0" borderId="0" xfId="0" applyFont="1"/>
    <xf numFmtId="0" fontId="7" fillId="2" borderId="0" xfId="0" applyFont="1" applyFill="1" applyAlignment="1">
      <alignment horizontal="center" vertical="center"/>
    </xf>
    <xf numFmtId="0" fontId="9" fillId="0" borderId="0" xfId="0" applyFont="1"/>
    <xf numFmtId="0" fontId="7" fillId="3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3" fontId="3" fillId="3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amo\Desktop\Ejecuciones%20ingresos%202016-2015.xlsx" TargetMode="External"/><Relationship Id="rId1" Type="http://schemas.openxmlformats.org/officeDocument/2006/relationships/externalLinkPath" Target="/Users/framo/Desktop/Ejecuciones%20ingresos%202016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16"/>
      <sheetName val="2017"/>
      <sheetName val="2018"/>
      <sheetName val="2019"/>
      <sheetName val="2020"/>
      <sheetName val="2021"/>
      <sheetName val="2022"/>
      <sheetName val="2023"/>
      <sheetName val="2024"/>
      <sheetName val="2025"/>
    </sheetNames>
    <sheetDataSet>
      <sheetData sheetId="0"/>
      <sheetData sheetId="1"/>
      <sheetData sheetId="2"/>
      <sheetData sheetId="3"/>
      <sheetData sheetId="4">
        <row r="244">
          <cell r="H244">
            <v>45740641849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85CE8-AD25-4740-A60B-0B1E62073447}">
  <dimension ref="A1:W50"/>
  <sheetViews>
    <sheetView tabSelected="1" topLeftCell="B1" zoomScale="85" zoomScaleNormal="85" workbookViewId="0">
      <pane xSplit="2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activeCell="A5" sqref="A5"/>
    </sheetView>
  </sheetViews>
  <sheetFormatPr baseColWidth="10" defaultRowHeight="15" x14ac:dyDescent="0.25"/>
  <cols>
    <col min="1" max="2" width="11.42578125" style="1"/>
    <col min="3" max="3" width="55.28515625" style="1" customWidth="1"/>
    <col min="4" max="23" width="15.7109375" style="1" customWidth="1"/>
  </cols>
  <sheetData>
    <row r="1" spans="1:23" ht="15.75" x14ac:dyDescent="0.25">
      <c r="C1" s="24" t="s">
        <v>3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3" ht="15.75" x14ac:dyDescent="0.25">
      <c r="C2" s="24" t="s">
        <v>4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3" x14ac:dyDescent="0.25">
      <c r="T3" s="1" t="s">
        <v>37</v>
      </c>
    </row>
    <row r="4" spans="1:23" ht="20.100000000000001" customHeight="1" x14ac:dyDescent="0.25">
      <c r="C4" s="5" t="s">
        <v>0</v>
      </c>
      <c r="D4" s="8">
        <v>2016</v>
      </c>
      <c r="E4" s="8"/>
      <c r="F4" s="25">
        <v>2017</v>
      </c>
      <c r="G4" s="25"/>
      <c r="H4" s="26">
        <v>2018</v>
      </c>
      <c r="I4" s="26"/>
      <c r="J4" s="25">
        <v>2019</v>
      </c>
      <c r="K4" s="25"/>
      <c r="L4" s="26">
        <v>2020</v>
      </c>
      <c r="M4" s="26"/>
      <c r="N4" s="25">
        <v>2021</v>
      </c>
      <c r="O4" s="25"/>
      <c r="P4" s="26">
        <v>2022</v>
      </c>
      <c r="Q4" s="26"/>
      <c r="R4" s="25">
        <v>2023</v>
      </c>
      <c r="S4" s="25"/>
      <c r="T4" s="26">
        <v>2024</v>
      </c>
      <c r="U4" s="26"/>
      <c r="V4" s="25">
        <v>2025</v>
      </c>
      <c r="W4" s="25"/>
    </row>
    <row r="5" spans="1:23" s="11" customFormat="1" ht="24" customHeight="1" x14ac:dyDescent="0.25">
      <c r="A5" s="9"/>
      <c r="B5" s="9"/>
      <c r="C5" s="10"/>
      <c r="D5" s="7" t="s">
        <v>40</v>
      </c>
      <c r="E5" s="12" t="s">
        <v>41</v>
      </c>
      <c r="F5" s="10" t="s">
        <v>40</v>
      </c>
      <c r="G5" s="13" t="s">
        <v>42</v>
      </c>
      <c r="H5" s="7" t="s">
        <v>40</v>
      </c>
      <c r="I5" s="12" t="s">
        <v>42</v>
      </c>
      <c r="J5" s="10" t="s">
        <v>40</v>
      </c>
      <c r="K5" s="13" t="s">
        <v>42</v>
      </c>
      <c r="L5" s="7" t="s">
        <v>40</v>
      </c>
      <c r="M5" s="12" t="s">
        <v>41</v>
      </c>
      <c r="N5" s="10" t="s">
        <v>40</v>
      </c>
      <c r="O5" s="13" t="s">
        <v>42</v>
      </c>
      <c r="P5" s="7" t="s">
        <v>40</v>
      </c>
      <c r="Q5" s="12" t="s">
        <v>41</v>
      </c>
      <c r="R5" s="10" t="s">
        <v>40</v>
      </c>
      <c r="S5" s="13" t="s">
        <v>42</v>
      </c>
      <c r="T5" s="7" t="s">
        <v>40</v>
      </c>
      <c r="U5" s="12" t="s">
        <v>41</v>
      </c>
      <c r="V5" s="10" t="s">
        <v>40</v>
      </c>
      <c r="W5" s="13" t="s">
        <v>43</v>
      </c>
    </row>
    <row r="6" spans="1:23" ht="24.95" customHeight="1" x14ac:dyDescent="0.25">
      <c r="C6" s="14" t="s">
        <v>1</v>
      </c>
      <c r="D6" s="15">
        <v>13832365000</v>
      </c>
      <c r="E6" s="15">
        <v>13734296808</v>
      </c>
      <c r="F6" s="15">
        <v>17614845062</v>
      </c>
      <c r="G6" s="15">
        <v>17562152719</v>
      </c>
      <c r="H6" s="15">
        <v>17845008770</v>
      </c>
      <c r="I6" s="15">
        <v>17806647397</v>
      </c>
      <c r="J6" s="15">
        <v>20027757031</v>
      </c>
      <c r="K6" s="15">
        <v>16932830096</v>
      </c>
      <c r="L6" s="15">
        <v>21129284000</v>
      </c>
      <c r="M6" s="15">
        <v>20791933476</v>
      </c>
      <c r="N6" s="15">
        <v>21398209516</v>
      </c>
      <c r="O6" s="15">
        <v>21331143255</v>
      </c>
      <c r="P6" s="15">
        <v>22478364717</v>
      </c>
      <c r="Q6" s="15">
        <v>22351571958</v>
      </c>
      <c r="R6" s="15">
        <v>24906176271</v>
      </c>
      <c r="S6" s="15">
        <v>23818045683</v>
      </c>
      <c r="T6" s="15">
        <v>31454246117</v>
      </c>
      <c r="U6" s="15">
        <v>31185729696</v>
      </c>
      <c r="V6" s="15">
        <v>35911512000</v>
      </c>
      <c r="W6" s="15">
        <v>307333650</v>
      </c>
    </row>
    <row r="7" spans="1:23" ht="24.95" customHeight="1" x14ac:dyDescent="0.25">
      <c r="C7" s="14" t="s">
        <v>28</v>
      </c>
      <c r="D7" s="15">
        <v>2939779000</v>
      </c>
      <c r="E7" s="15">
        <v>2939779000</v>
      </c>
      <c r="F7" s="15">
        <v>28548000</v>
      </c>
      <c r="G7" s="15">
        <v>28548000</v>
      </c>
      <c r="H7" s="15">
        <v>98076000</v>
      </c>
      <c r="I7" s="15">
        <v>97258760</v>
      </c>
      <c r="J7" s="15">
        <v>52693000</v>
      </c>
      <c r="K7" s="15">
        <v>47448278</v>
      </c>
      <c r="L7" s="15">
        <v>3037492000</v>
      </c>
      <c r="M7" s="15">
        <v>2847812000</v>
      </c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3" ht="24.95" customHeight="1" x14ac:dyDescent="0.25">
      <c r="C8" s="14" t="s">
        <v>20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>
        <v>337351000</v>
      </c>
      <c r="Q8" s="15">
        <v>303200264</v>
      </c>
      <c r="R8" s="15">
        <v>68225000</v>
      </c>
      <c r="S8" s="15">
        <v>63225000</v>
      </c>
      <c r="T8" s="15">
        <v>34151000</v>
      </c>
      <c r="U8" s="15">
        <v>34151000</v>
      </c>
      <c r="V8" s="15">
        <v>254514000</v>
      </c>
      <c r="W8" s="15"/>
    </row>
    <row r="9" spans="1:23" ht="24.95" customHeight="1" x14ac:dyDescent="0.25">
      <c r="C9" s="14" t="s">
        <v>29</v>
      </c>
      <c r="D9" s="15">
        <v>1852384000</v>
      </c>
      <c r="E9" s="15">
        <v>1852384000</v>
      </c>
      <c r="F9" s="15">
        <v>3438335000</v>
      </c>
      <c r="G9" s="15">
        <v>3438335000</v>
      </c>
      <c r="H9" s="15">
        <v>1556440000</v>
      </c>
      <c r="I9" s="15">
        <v>1556440000</v>
      </c>
      <c r="J9" s="15">
        <v>133271000</v>
      </c>
      <c r="K9" s="15">
        <v>133271000</v>
      </c>
      <c r="L9" s="15">
        <v>429534000</v>
      </c>
      <c r="M9" s="15">
        <v>429534000</v>
      </c>
      <c r="N9" s="15">
        <v>231544000</v>
      </c>
      <c r="O9" s="15">
        <v>231544000</v>
      </c>
      <c r="P9" s="15"/>
      <c r="Q9" s="15"/>
      <c r="R9" s="15">
        <v>277577000</v>
      </c>
      <c r="S9" s="15">
        <v>275004825</v>
      </c>
      <c r="T9" s="15">
        <v>530759000</v>
      </c>
      <c r="U9" s="15">
        <v>530758999</v>
      </c>
      <c r="V9" s="15"/>
      <c r="W9" s="15"/>
    </row>
    <row r="10" spans="1:23" ht="24.95" customHeight="1" x14ac:dyDescent="0.25">
      <c r="C10" s="14" t="s">
        <v>30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>
        <v>1079901000</v>
      </c>
      <c r="W10" s="15"/>
    </row>
    <row r="11" spans="1:23" ht="24.95" customHeight="1" x14ac:dyDescent="0.25">
      <c r="C11" s="14" t="s">
        <v>31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>
        <v>2572000</v>
      </c>
      <c r="W11" s="15"/>
    </row>
    <row r="12" spans="1:23" ht="24.95" customHeight="1" x14ac:dyDescent="0.25">
      <c r="C12" s="14" t="s">
        <v>32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>
        <v>1397835000</v>
      </c>
      <c r="W12" s="15"/>
    </row>
    <row r="13" spans="1:23" ht="24.95" customHeight="1" x14ac:dyDescent="0.25">
      <c r="C13" s="14" t="s">
        <v>35</v>
      </c>
      <c r="D13" s="15"/>
      <c r="E13" s="15"/>
      <c r="F13" s="15">
        <v>1892703000</v>
      </c>
      <c r="G13" s="15">
        <v>1892703000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ht="24.95" customHeight="1" x14ac:dyDescent="0.25">
      <c r="C14" s="14" t="s">
        <v>19</v>
      </c>
      <c r="D14" s="15"/>
      <c r="E14" s="15"/>
      <c r="F14" s="15">
        <v>125000000</v>
      </c>
      <c r="G14" s="15"/>
      <c r="H14" s="15">
        <v>102940260</v>
      </c>
      <c r="I14" s="15">
        <v>102940260</v>
      </c>
      <c r="J14" s="15"/>
      <c r="K14" s="16"/>
      <c r="L14" s="17"/>
      <c r="M14" s="17"/>
      <c r="N14" s="15">
        <v>13198562</v>
      </c>
      <c r="O14" s="15"/>
      <c r="P14" s="15">
        <v>6034600</v>
      </c>
      <c r="Q14" s="15">
        <v>5874600</v>
      </c>
      <c r="R14" s="15"/>
      <c r="S14" s="15"/>
      <c r="T14" s="15"/>
      <c r="U14" s="15"/>
      <c r="V14" s="15"/>
      <c r="W14" s="15"/>
    </row>
    <row r="15" spans="1:23" ht="24.95" customHeight="1" x14ac:dyDescent="0.25">
      <c r="C15" s="18" t="s">
        <v>7</v>
      </c>
      <c r="D15" s="19">
        <f t="shared" ref="D15:W15" si="0">SUM(D6:D14)</f>
        <v>18624528000</v>
      </c>
      <c r="E15" s="19">
        <f t="shared" si="0"/>
        <v>18526459808</v>
      </c>
      <c r="F15" s="20">
        <f t="shared" si="0"/>
        <v>23099431062</v>
      </c>
      <c r="G15" s="20">
        <f t="shared" si="0"/>
        <v>22921738719</v>
      </c>
      <c r="H15" s="19">
        <f t="shared" si="0"/>
        <v>19602465030</v>
      </c>
      <c r="I15" s="19">
        <f t="shared" si="0"/>
        <v>19563286417</v>
      </c>
      <c r="J15" s="20">
        <f t="shared" si="0"/>
        <v>20213721031</v>
      </c>
      <c r="K15" s="20">
        <f t="shared" si="0"/>
        <v>17113549374</v>
      </c>
      <c r="L15" s="19">
        <f t="shared" si="0"/>
        <v>24596310000</v>
      </c>
      <c r="M15" s="19">
        <f t="shared" si="0"/>
        <v>24069279476</v>
      </c>
      <c r="N15" s="20">
        <f>SUM(N6:N14)</f>
        <v>21642952078</v>
      </c>
      <c r="O15" s="20">
        <f>SUM(O6:O14)</f>
        <v>21562687255</v>
      </c>
      <c r="P15" s="19">
        <f t="shared" si="0"/>
        <v>22821750317</v>
      </c>
      <c r="Q15" s="19">
        <f t="shared" si="0"/>
        <v>22660646822</v>
      </c>
      <c r="R15" s="20">
        <f t="shared" si="0"/>
        <v>25251978271</v>
      </c>
      <c r="S15" s="20">
        <f t="shared" si="0"/>
        <v>24156275508</v>
      </c>
      <c r="T15" s="19">
        <f t="shared" si="0"/>
        <v>32019156117</v>
      </c>
      <c r="U15" s="19">
        <f t="shared" si="0"/>
        <v>31750639695</v>
      </c>
      <c r="V15" s="20">
        <f t="shared" si="0"/>
        <v>38646334000</v>
      </c>
      <c r="W15" s="20">
        <f t="shared" si="0"/>
        <v>307333650</v>
      </c>
    </row>
    <row r="16" spans="1:23" ht="24.95" customHeight="1" x14ac:dyDescent="0.25">
      <c r="C16" s="21" t="s">
        <v>2</v>
      </c>
      <c r="D16" s="15">
        <v>4282192109</v>
      </c>
      <c r="E16" s="15">
        <v>4253607725</v>
      </c>
      <c r="F16" s="15">
        <v>3759987000</v>
      </c>
      <c r="G16" s="15">
        <v>3759986120</v>
      </c>
      <c r="H16" s="15">
        <v>4083534000</v>
      </c>
      <c r="I16" s="15">
        <v>4083534000</v>
      </c>
      <c r="J16" s="15">
        <v>4513204000</v>
      </c>
      <c r="K16" s="15">
        <v>4423987459</v>
      </c>
      <c r="L16" s="15">
        <v>5650801000</v>
      </c>
      <c r="M16" s="15">
        <v>5641792747</v>
      </c>
      <c r="N16" s="15">
        <v>4757355000</v>
      </c>
      <c r="O16" s="15">
        <v>4430530975</v>
      </c>
      <c r="P16" s="15">
        <v>7879009000</v>
      </c>
      <c r="Q16" s="15">
        <v>7875217497</v>
      </c>
      <c r="R16" s="15">
        <v>9702028000</v>
      </c>
      <c r="S16" s="15">
        <v>9625761490</v>
      </c>
      <c r="T16" s="15">
        <v>8834768291</v>
      </c>
      <c r="U16" s="15">
        <v>8833403291</v>
      </c>
      <c r="V16" s="15">
        <v>6825490000</v>
      </c>
      <c r="W16" s="15">
        <v>1319251375</v>
      </c>
    </row>
    <row r="17" spans="1:23" ht="24.95" customHeight="1" x14ac:dyDescent="0.25">
      <c r="C17" s="21" t="s">
        <v>21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>
        <v>293975197</v>
      </c>
      <c r="Q17" s="15">
        <v>293975197</v>
      </c>
      <c r="R17" s="15"/>
      <c r="S17" s="15"/>
      <c r="T17" s="15"/>
      <c r="U17" s="15"/>
      <c r="V17" s="15"/>
      <c r="W17" s="15"/>
    </row>
    <row r="18" spans="1:23" ht="24.95" customHeight="1" x14ac:dyDescent="0.25">
      <c r="C18" s="21" t="s">
        <v>33</v>
      </c>
      <c r="D18" s="15">
        <v>12250000</v>
      </c>
      <c r="E18" s="4">
        <v>12250000</v>
      </c>
      <c r="F18" s="15">
        <v>13328000</v>
      </c>
      <c r="G18" s="15">
        <v>13328000</v>
      </c>
      <c r="H18" s="15">
        <v>28585000</v>
      </c>
      <c r="I18" s="15">
        <v>28585000</v>
      </c>
      <c r="J18" s="15"/>
      <c r="K18" s="15"/>
      <c r="L18" s="15">
        <v>777111000</v>
      </c>
      <c r="M18" s="15">
        <v>732899136</v>
      </c>
      <c r="N18" s="15"/>
      <c r="O18" s="15"/>
      <c r="P18" s="15"/>
      <c r="Q18" s="15"/>
      <c r="R18" s="15">
        <v>329654000</v>
      </c>
      <c r="S18" s="15">
        <v>329654000</v>
      </c>
      <c r="T18" s="15">
        <v>3792000</v>
      </c>
      <c r="U18" s="15">
        <v>3792000</v>
      </c>
      <c r="V18" s="15">
        <v>76267000</v>
      </c>
      <c r="W18" s="15"/>
    </row>
    <row r="19" spans="1:23" ht="24.95" customHeight="1" x14ac:dyDescent="0.25">
      <c r="C19" s="21" t="s">
        <v>34</v>
      </c>
      <c r="D19" s="15"/>
      <c r="E19" s="15"/>
      <c r="F19" s="15"/>
      <c r="G19" s="15"/>
      <c r="H19" s="15">
        <v>2419182000</v>
      </c>
      <c r="I19" s="15">
        <v>2401365706</v>
      </c>
      <c r="J19" s="15">
        <v>2446435000</v>
      </c>
      <c r="K19" s="15">
        <v>2446435000</v>
      </c>
      <c r="L19" s="15"/>
      <c r="M19" s="15"/>
      <c r="N19" s="15"/>
      <c r="O19" s="15"/>
      <c r="P19" s="15"/>
      <c r="Q19" s="15"/>
      <c r="R19" s="15">
        <v>2040460000</v>
      </c>
      <c r="S19" s="15">
        <v>2010735704</v>
      </c>
      <c r="T19" s="15">
        <v>877807000</v>
      </c>
      <c r="U19" s="15">
        <v>877483067</v>
      </c>
      <c r="V19" s="15"/>
      <c r="W19" s="15"/>
    </row>
    <row r="20" spans="1:23" ht="24.95" customHeight="1" x14ac:dyDescent="0.25">
      <c r="C20" s="21" t="s">
        <v>36</v>
      </c>
      <c r="D20" s="15"/>
      <c r="E20" s="15"/>
      <c r="F20" s="15">
        <v>169636000</v>
      </c>
      <c r="G20" s="15">
        <v>169636000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ht="24.95" customHeight="1" x14ac:dyDescent="0.25">
      <c r="C21" s="21" t="s">
        <v>26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>
        <v>1350718</v>
      </c>
      <c r="U21" s="15">
        <v>1350718</v>
      </c>
      <c r="V21" s="15"/>
      <c r="W21" s="15"/>
    </row>
    <row r="22" spans="1:23" ht="24.95" customHeight="1" x14ac:dyDescent="0.25">
      <c r="C22" s="18" t="s">
        <v>8</v>
      </c>
      <c r="D22" s="19">
        <f>SUM(D16:D21)</f>
        <v>4294442109</v>
      </c>
      <c r="E22" s="19">
        <f>SUM(E16:E21)</f>
        <v>4265857725</v>
      </c>
      <c r="F22" s="20">
        <f t="shared" ref="F22:W22" si="1">SUM(F16:F21)</f>
        <v>3942951000</v>
      </c>
      <c r="G22" s="20">
        <f t="shared" si="1"/>
        <v>3942950120</v>
      </c>
      <c r="H22" s="19">
        <f t="shared" si="1"/>
        <v>6531301000</v>
      </c>
      <c r="I22" s="19">
        <f t="shared" si="1"/>
        <v>6513484706</v>
      </c>
      <c r="J22" s="20">
        <f t="shared" si="1"/>
        <v>6959639000</v>
      </c>
      <c r="K22" s="20">
        <f t="shared" si="1"/>
        <v>6870422459</v>
      </c>
      <c r="L22" s="19">
        <f t="shared" si="1"/>
        <v>6427912000</v>
      </c>
      <c r="M22" s="19">
        <f t="shared" si="1"/>
        <v>6374691883</v>
      </c>
      <c r="N22" s="20">
        <f t="shared" si="1"/>
        <v>4757355000</v>
      </c>
      <c r="O22" s="20">
        <f t="shared" si="1"/>
        <v>4430530975</v>
      </c>
      <c r="P22" s="19">
        <f t="shared" si="1"/>
        <v>8172984197</v>
      </c>
      <c r="Q22" s="19">
        <f t="shared" si="1"/>
        <v>8169192694</v>
      </c>
      <c r="R22" s="20">
        <f t="shared" si="1"/>
        <v>12072142000</v>
      </c>
      <c r="S22" s="20">
        <f t="shared" si="1"/>
        <v>11966151194</v>
      </c>
      <c r="T22" s="19">
        <f t="shared" si="1"/>
        <v>9717718009</v>
      </c>
      <c r="U22" s="19">
        <f t="shared" si="1"/>
        <v>9716029076</v>
      </c>
      <c r="V22" s="20">
        <f t="shared" si="1"/>
        <v>6901757000</v>
      </c>
      <c r="W22" s="20">
        <f t="shared" si="1"/>
        <v>1319251375</v>
      </c>
    </row>
    <row r="23" spans="1:23" ht="24.95" customHeight="1" x14ac:dyDescent="0.25">
      <c r="C23" s="21" t="s">
        <v>5</v>
      </c>
      <c r="D23" s="15">
        <v>1514852865</v>
      </c>
      <c r="E23" s="15">
        <v>1502118895</v>
      </c>
      <c r="F23" s="15">
        <v>1482096253</v>
      </c>
      <c r="G23" s="15">
        <v>1481905894</v>
      </c>
      <c r="H23" s="15">
        <v>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ht="24.95" customHeight="1" x14ac:dyDescent="0.25">
      <c r="C24" s="21" t="s">
        <v>39</v>
      </c>
      <c r="D24" s="15">
        <v>72008000</v>
      </c>
      <c r="E24" s="15"/>
      <c r="F24" s="15"/>
      <c r="G24" s="15"/>
      <c r="H24" s="15">
        <v>12734000</v>
      </c>
      <c r="I24" s="15">
        <v>12734000</v>
      </c>
      <c r="J24" s="15">
        <v>191000</v>
      </c>
      <c r="K24" s="15">
        <v>191000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ht="24.95" customHeight="1" x14ac:dyDescent="0.25">
      <c r="C25" s="18" t="s">
        <v>11</v>
      </c>
      <c r="D25" s="19">
        <f>SUM(D23:D24)</f>
        <v>1586860865</v>
      </c>
      <c r="E25" s="19">
        <f>SUM(E23:E24)</f>
        <v>1502118895</v>
      </c>
      <c r="F25" s="20">
        <f t="shared" ref="F25:W25" si="2">SUM(F23:F24)</f>
        <v>1482096253</v>
      </c>
      <c r="G25" s="20">
        <f t="shared" si="2"/>
        <v>1481905894</v>
      </c>
      <c r="H25" s="19">
        <f t="shared" si="2"/>
        <v>12734000</v>
      </c>
      <c r="I25" s="19">
        <f t="shared" si="2"/>
        <v>12734000</v>
      </c>
      <c r="J25" s="20">
        <f t="shared" si="2"/>
        <v>191000</v>
      </c>
      <c r="K25" s="20">
        <f t="shared" si="2"/>
        <v>191000</v>
      </c>
      <c r="L25" s="19">
        <f t="shared" si="2"/>
        <v>0</v>
      </c>
      <c r="M25" s="19">
        <f t="shared" si="2"/>
        <v>0</v>
      </c>
      <c r="N25" s="20">
        <f t="shared" si="2"/>
        <v>0</v>
      </c>
      <c r="O25" s="20"/>
      <c r="P25" s="19">
        <f t="shared" si="2"/>
        <v>0</v>
      </c>
      <c r="Q25" s="19">
        <f t="shared" si="2"/>
        <v>0</v>
      </c>
      <c r="R25" s="20">
        <f t="shared" si="2"/>
        <v>0</v>
      </c>
      <c r="S25" s="20">
        <f t="shared" si="2"/>
        <v>0</v>
      </c>
      <c r="T25" s="19">
        <f t="shared" si="2"/>
        <v>0</v>
      </c>
      <c r="U25" s="19">
        <f t="shared" si="2"/>
        <v>0</v>
      </c>
      <c r="V25" s="20">
        <f t="shared" si="2"/>
        <v>0</v>
      </c>
      <c r="W25" s="20">
        <f t="shared" si="2"/>
        <v>0</v>
      </c>
    </row>
    <row r="26" spans="1:23" ht="24.95" customHeight="1" x14ac:dyDescent="0.25">
      <c r="C26" s="14" t="s">
        <v>17</v>
      </c>
      <c r="D26" s="15">
        <v>13183786000</v>
      </c>
      <c r="E26" s="15">
        <v>17494501970</v>
      </c>
      <c r="F26" s="15">
        <v>14708182000</v>
      </c>
      <c r="G26" s="15">
        <v>14708182000</v>
      </c>
      <c r="H26" s="15">
        <v>0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ht="24.95" customHeight="1" x14ac:dyDescent="0.25">
      <c r="C27" s="14" t="s">
        <v>6</v>
      </c>
      <c r="D27" s="15"/>
      <c r="E27" s="15"/>
      <c r="F27" s="15"/>
      <c r="G27" s="15"/>
      <c r="H27" s="15">
        <v>4143984000</v>
      </c>
      <c r="I27" s="15">
        <v>4126924263</v>
      </c>
      <c r="J27" s="15">
        <v>4280736000</v>
      </c>
      <c r="K27" s="15">
        <v>3860608447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ht="24.95" customHeight="1" x14ac:dyDescent="0.25">
      <c r="C28" s="14" t="s">
        <v>15</v>
      </c>
      <c r="D28" s="15"/>
      <c r="E28" s="15"/>
      <c r="F28" s="15"/>
      <c r="G28" s="15"/>
      <c r="H28" s="15"/>
      <c r="I28" s="15"/>
      <c r="J28" s="15"/>
      <c r="K28" s="15"/>
      <c r="L28" s="15">
        <v>17060000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ht="24.95" customHeight="1" x14ac:dyDescent="0.25">
      <c r="C29" s="14" t="s">
        <v>9</v>
      </c>
      <c r="D29" s="15"/>
      <c r="E29" s="15"/>
      <c r="F29" s="15"/>
      <c r="G29" s="15"/>
      <c r="H29" s="15">
        <v>13919184000</v>
      </c>
      <c r="I29" s="15">
        <v>13915083010</v>
      </c>
      <c r="J29" s="15">
        <v>14378517000</v>
      </c>
      <c r="K29" s="15">
        <v>12507566609</v>
      </c>
      <c r="L29" s="15">
        <v>11853008000</v>
      </c>
      <c r="M29" s="15">
        <v>11801943911</v>
      </c>
      <c r="N29" s="15">
        <v>15165309000</v>
      </c>
      <c r="O29" s="15">
        <v>13231658435</v>
      </c>
      <c r="P29" s="15">
        <v>14877836000</v>
      </c>
      <c r="Q29" s="15">
        <v>14872150098</v>
      </c>
      <c r="R29" s="15">
        <v>15114589000</v>
      </c>
      <c r="S29" s="15">
        <v>15114282747</v>
      </c>
      <c r="T29" s="15">
        <v>13464160266</v>
      </c>
      <c r="U29" s="15">
        <v>13463064800</v>
      </c>
      <c r="V29" s="15">
        <v>17190111000</v>
      </c>
      <c r="W29" s="15"/>
    </row>
    <row r="30" spans="1:23" ht="24.95" customHeight="1" x14ac:dyDescent="0.25">
      <c r="C30" s="14" t="s">
        <v>16</v>
      </c>
      <c r="D30" s="15"/>
      <c r="E30" s="15"/>
      <c r="F30" s="15"/>
      <c r="G30" s="15"/>
      <c r="H30" s="15"/>
      <c r="I30" s="15"/>
      <c r="J30" s="15"/>
      <c r="K30" s="15"/>
      <c r="L30" s="15">
        <v>326000</v>
      </c>
      <c r="M30" s="15"/>
      <c r="N30" s="15"/>
      <c r="O30" s="15"/>
      <c r="P30" s="15"/>
      <c r="Q30" s="15"/>
      <c r="R30" s="15"/>
      <c r="S30" s="15"/>
      <c r="T30" s="15"/>
      <c r="U30" s="15"/>
      <c r="V30" s="15">
        <v>307000</v>
      </c>
      <c r="W30" s="15"/>
    </row>
    <row r="31" spans="1:23" s="3" customFormat="1" ht="24.95" customHeight="1" x14ac:dyDescent="0.25">
      <c r="A31" s="1"/>
      <c r="B31" s="1"/>
      <c r="C31" s="22" t="s">
        <v>22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>
        <v>1547865803</v>
      </c>
      <c r="Q31" s="15">
        <v>1547865803</v>
      </c>
      <c r="R31" s="15"/>
      <c r="S31" s="15"/>
      <c r="T31" s="15"/>
      <c r="U31" s="15"/>
      <c r="V31" s="15"/>
      <c r="W31" s="15"/>
    </row>
    <row r="32" spans="1:23" s="3" customFormat="1" ht="24.95" customHeight="1" x14ac:dyDescent="0.25">
      <c r="A32" s="1"/>
      <c r="B32" s="1"/>
      <c r="C32" s="22" t="s">
        <v>23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>
        <v>80031777</v>
      </c>
      <c r="Q32" s="15">
        <v>80031777</v>
      </c>
      <c r="R32" s="15"/>
      <c r="S32" s="15"/>
      <c r="T32" s="15">
        <v>2755798</v>
      </c>
      <c r="U32" s="15">
        <v>2734691</v>
      </c>
      <c r="V32" s="15"/>
      <c r="W32" s="15"/>
    </row>
    <row r="33" spans="3:23" ht="24.95" customHeight="1" x14ac:dyDescent="0.25">
      <c r="C33" s="18" t="s">
        <v>10</v>
      </c>
      <c r="D33" s="19">
        <f>SUM(D26:D32)</f>
        <v>13183786000</v>
      </c>
      <c r="E33" s="19">
        <f>SUM(E26:E32)</f>
        <v>17494501970</v>
      </c>
      <c r="F33" s="20">
        <f t="shared" ref="F33:V33" si="3">SUM(F26:F32)</f>
        <v>14708182000</v>
      </c>
      <c r="G33" s="20">
        <f t="shared" si="3"/>
        <v>14708182000</v>
      </c>
      <c r="H33" s="19">
        <f t="shared" si="3"/>
        <v>18063168000</v>
      </c>
      <c r="I33" s="19">
        <f t="shared" si="3"/>
        <v>18042007273</v>
      </c>
      <c r="J33" s="20">
        <f t="shared" si="3"/>
        <v>18659253000</v>
      </c>
      <c r="K33" s="20">
        <f t="shared" si="3"/>
        <v>16368175056</v>
      </c>
      <c r="L33" s="19">
        <f>SUM(L26:L32)</f>
        <v>11870394000</v>
      </c>
      <c r="M33" s="19">
        <f>SUM(M26:M32)</f>
        <v>11801943911</v>
      </c>
      <c r="N33" s="20">
        <f t="shared" si="3"/>
        <v>15165309000</v>
      </c>
      <c r="O33" s="20">
        <f t="shared" si="3"/>
        <v>13231658435</v>
      </c>
      <c r="P33" s="19">
        <f t="shared" si="3"/>
        <v>16505733580</v>
      </c>
      <c r="Q33" s="19">
        <f t="shared" si="3"/>
        <v>16500047678</v>
      </c>
      <c r="R33" s="20">
        <f t="shared" si="3"/>
        <v>15114589000</v>
      </c>
      <c r="S33" s="20">
        <f t="shared" si="3"/>
        <v>15114282747</v>
      </c>
      <c r="T33" s="19">
        <f t="shared" si="3"/>
        <v>13466916064</v>
      </c>
      <c r="U33" s="19">
        <f t="shared" si="3"/>
        <v>13465799491</v>
      </c>
      <c r="V33" s="20">
        <f t="shared" si="3"/>
        <v>17190418000</v>
      </c>
      <c r="W33" s="20"/>
    </row>
    <row r="34" spans="3:23" ht="24.95" customHeight="1" x14ac:dyDescent="0.25">
      <c r="C34" s="23" t="s">
        <v>18</v>
      </c>
      <c r="D34" s="15">
        <v>4192098000</v>
      </c>
      <c r="E34" s="15">
        <v>3585174002</v>
      </c>
      <c r="F34" s="15">
        <v>3597124000</v>
      </c>
      <c r="G34" s="15">
        <v>5253690805</v>
      </c>
      <c r="H34" s="15">
        <v>3705038000</v>
      </c>
      <c r="I34" s="15">
        <v>4503460798.0100002</v>
      </c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3:23" ht="24.95" customHeight="1" x14ac:dyDescent="0.25">
      <c r="C35" s="23" t="s">
        <v>13</v>
      </c>
      <c r="D35" s="15"/>
      <c r="E35" s="15"/>
      <c r="F35" s="15"/>
      <c r="G35" s="15"/>
      <c r="H35" s="15"/>
      <c r="I35" s="15"/>
      <c r="J35" s="15">
        <v>5111828000</v>
      </c>
      <c r="K35" s="15">
        <v>4973191231.25</v>
      </c>
      <c r="L35" s="15">
        <v>2106363000</v>
      </c>
      <c r="M35" s="15"/>
      <c r="N35" s="15">
        <v>1203000000</v>
      </c>
      <c r="O35" s="15">
        <v>1666253520.0999999</v>
      </c>
      <c r="P35" s="15"/>
      <c r="Q35" s="15"/>
      <c r="R35" s="15"/>
      <c r="S35" s="15"/>
      <c r="T35" s="15"/>
      <c r="U35" s="15"/>
      <c r="V35" s="15"/>
      <c r="W35" s="15"/>
    </row>
    <row r="36" spans="3:23" ht="24.95" customHeight="1" x14ac:dyDescent="0.25">
      <c r="C36" s="23" t="s">
        <v>24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>
        <v>4320465000</v>
      </c>
      <c r="S36" s="15">
        <v>4320465000</v>
      </c>
      <c r="T36" s="15">
        <v>6000000000</v>
      </c>
      <c r="U36" s="15">
        <v>5999861757</v>
      </c>
      <c r="V36" s="15">
        <v>7773071000</v>
      </c>
      <c r="W36" s="15"/>
    </row>
    <row r="37" spans="3:23" ht="24.95" customHeight="1" x14ac:dyDescent="0.25">
      <c r="C37" s="14" t="s">
        <v>25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>
        <v>463253000</v>
      </c>
      <c r="S37" s="15">
        <v>463253000</v>
      </c>
      <c r="T37" s="15">
        <v>6018000000</v>
      </c>
      <c r="U37" s="15">
        <v>6016479208</v>
      </c>
      <c r="V37" s="15"/>
      <c r="W37" s="15"/>
    </row>
    <row r="38" spans="3:23" ht="24.95" customHeight="1" x14ac:dyDescent="0.25">
      <c r="C38" s="14" t="s">
        <v>27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>
        <v>500000000</v>
      </c>
      <c r="U38" s="15">
        <v>500000000</v>
      </c>
      <c r="V38" s="15"/>
      <c r="W38" s="15"/>
    </row>
    <row r="39" spans="3:23" ht="24.95" customHeight="1" x14ac:dyDescent="0.25">
      <c r="C39" s="18" t="s">
        <v>14</v>
      </c>
      <c r="D39" s="19">
        <f>SUM(D34:D38)</f>
        <v>4192098000</v>
      </c>
      <c r="E39" s="19">
        <f>SUM(E34:E38)</f>
        <v>3585174002</v>
      </c>
      <c r="F39" s="20">
        <f t="shared" ref="F39:W39" si="4">SUM(F34:F38)</f>
        <v>3597124000</v>
      </c>
      <c r="G39" s="20">
        <f t="shared" si="4"/>
        <v>5253690805</v>
      </c>
      <c r="H39" s="19">
        <f t="shared" si="4"/>
        <v>3705038000</v>
      </c>
      <c r="I39" s="19">
        <f t="shared" si="4"/>
        <v>4503460798.0100002</v>
      </c>
      <c r="J39" s="20">
        <f>SUM(J34:J38)</f>
        <v>5111828000</v>
      </c>
      <c r="K39" s="20">
        <f>SUM(K34:K38)</f>
        <v>4973191231.25</v>
      </c>
      <c r="L39" s="19">
        <f t="shared" si="4"/>
        <v>2106363000</v>
      </c>
      <c r="M39" s="19">
        <f t="shared" si="4"/>
        <v>0</v>
      </c>
      <c r="N39" s="20">
        <f t="shared" si="4"/>
        <v>1203000000</v>
      </c>
      <c r="O39" s="20">
        <f t="shared" si="4"/>
        <v>1666253520.0999999</v>
      </c>
      <c r="P39" s="19">
        <f>SUM(P34:P38)</f>
        <v>0</v>
      </c>
      <c r="Q39" s="19"/>
      <c r="R39" s="20">
        <f t="shared" si="4"/>
        <v>4783718000</v>
      </c>
      <c r="S39" s="20">
        <f t="shared" si="4"/>
        <v>4783718000</v>
      </c>
      <c r="T39" s="19">
        <f t="shared" si="4"/>
        <v>12518000000</v>
      </c>
      <c r="U39" s="19">
        <f t="shared" si="4"/>
        <v>12516340965</v>
      </c>
      <c r="V39" s="20">
        <f t="shared" si="4"/>
        <v>7773071000</v>
      </c>
      <c r="W39" s="20">
        <f t="shared" si="4"/>
        <v>0</v>
      </c>
    </row>
    <row r="40" spans="3:23" ht="24.95" customHeight="1" x14ac:dyDescent="0.25">
      <c r="C40" s="17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3:23" ht="24.95" customHeight="1" x14ac:dyDescent="0.25">
      <c r="C41" s="18" t="s">
        <v>12</v>
      </c>
      <c r="D41" s="19">
        <f t="shared" ref="D41:W41" si="5">+D15+D22+D25+D33+D39</f>
        <v>41881714974</v>
      </c>
      <c r="E41" s="19">
        <f t="shared" si="5"/>
        <v>45374112400</v>
      </c>
      <c r="F41" s="20">
        <f t="shared" si="5"/>
        <v>46829784315</v>
      </c>
      <c r="G41" s="20">
        <f t="shared" si="5"/>
        <v>48308467538</v>
      </c>
      <c r="H41" s="19">
        <f t="shared" si="5"/>
        <v>47914706030</v>
      </c>
      <c r="I41" s="19">
        <f t="shared" si="5"/>
        <v>48634973194.010002</v>
      </c>
      <c r="J41" s="20">
        <f>+J15+J22+J25+J33+J39</f>
        <v>50944632031</v>
      </c>
      <c r="K41" s="20">
        <f>+K15+K22+K25+K33+K39</f>
        <v>45325529120.25</v>
      </c>
      <c r="L41" s="19">
        <f>+L15+L22+L25+L33+L39</f>
        <v>45000979000</v>
      </c>
      <c r="M41" s="19">
        <f>+M15+M22+M25+M33+M39</f>
        <v>42245915270</v>
      </c>
      <c r="N41" s="20">
        <f t="shared" si="5"/>
        <v>42768616078</v>
      </c>
      <c r="O41" s="20">
        <f t="shared" si="5"/>
        <v>40891130185.099998</v>
      </c>
      <c r="P41" s="19">
        <f>+P15+P22+P25+P33+P39</f>
        <v>47500468094</v>
      </c>
      <c r="Q41" s="19">
        <f>+Q15+Q22+Q25+Q33+Q39</f>
        <v>47329887194</v>
      </c>
      <c r="R41" s="20">
        <f t="shared" si="5"/>
        <v>57222427271</v>
      </c>
      <c r="S41" s="20">
        <f t="shared" si="5"/>
        <v>56020427449</v>
      </c>
      <c r="T41" s="19">
        <f t="shared" si="5"/>
        <v>67721790190</v>
      </c>
      <c r="U41" s="19">
        <f t="shared" si="5"/>
        <v>67448809227</v>
      </c>
      <c r="V41" s="20">
        <f t="shared" si="5"/>
        <v>70511580000</v>
      </c>
      <c r="W41" s="20">
        <f t="shared" si="5"/>
        <v>1626585025</v>
      </c>
    </row>
    <row r="43" spans="3:23" x14ac:dyDescent="0.25">
      <c r="C43" s="6" t="s">
        <v>38</v>
      </c>
      <c r="D43" s="6"/>
      <c r="E43" s="6"/>
      <c r="F43" s="6"/>
      <c r="G43" s="6"/>
    </row>
    <row r="44" spans="3:23" x14ac:dyDescent="0.25">
      <c r="D44" s="2"/>
      <c r="E44" s="2"/>
      <c r="G44" s="2"/>
      <c r="L44" s="2"/>
      <c r="M44" s="2"/>
    </row>
    <row r="45" spans="3:23" x14ac:dyDescent="0.25">
      <c r="M45" s="2">
        <f>+M41-'[1]2020'!$H$244</f>
        <v>-3494726579</v>
      </c>
      <c r="P45" s="2"/>
      <c r="Q45" s="2"/>
      <c r="R45" s="2"/>
      <c r="S45" s="2"/>
      <c r="V45" s="2"/>
      <c r="W45" s="2"/>
    </row>
    <row r="47" spans="3:23" x14ac:dyDescent="0.25">
      <c r="I47" s="2"/>
    </row>
    <row r="50" spans="6:7" x14ac:dyDescent="0.25">
      <c r="F50" s="2"/>
      <c r="G50" s="2"/>
    </row>
  </sheetData>
  <mergeCells count="11">
    <mergeCell ref="C1:V1"/>
    <mergeCell ref="C2:V2"/>
    <mergeCell ref="F4:G4"/>
    <mergeCell ref="H4:I4"/>
    <mergeCell ref="J4:K4"/>
    <mergeCell ref="L4:M4"/>
    <mergeCell ref="N4:O4"/>
    <mergeCell ref="P4:Q4"/>
    <mergeCell ref="R4:S4"/>
    <mergeCell ref="T4:U4"/>
    <mergeCell ref="V4:W4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Ejec. Rentas e ingr</vt:lpstr>
      <vt:lpstr>'Ejec. Rentas e ingr'!Área_de_impresión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Ana Delia Ramos Pulido</dc:creator>
  <cp:lastModifiedBy>Nancy Elizabeth Moreno Segura</cp:lastModifiedBy>
  <cp:lastPrinted>2025-03-12T01:26:43Z</cp:lastPrinted>
  <dcterms:created xsi:type="dcterms:W3CDTF">2025-03-11T15:49:07Z</dcterms:created>
  <dcterms:modified xsi:type="dcterms:W3CDTF">2025-03-13T19:21:07Z</dcterms:modified>
</cp:coreProperties>
</file>